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<sst xmlns="http://schemas.openxmlformats.org/spreadsheetml/2006/main" count="197" uniqueCount="192">
  <si>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</si>
  <si>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</si>
  <si>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</si>
  <si>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</si>
  <si>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</si>
  <si>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</si>
  <si>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</si>
  <si>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</si>
  <si>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</si>
  <si>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</si>
  <si>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</si>
  <si>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</si>
  <si>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</si>
  <si>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</si>
  <si>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</si>
  <si>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</si>
  <si>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</si>
  <si>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</si>
  <si>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</si>
  <si>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</si>
  <si>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</si>
  <si>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</si>
  <si>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</si>
  <si>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</si>
  <si>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</si>
  <si>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</si>
  <si>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</si>
  <si>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</si>
  <si>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</si>
  <si>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</si>
  <si>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</si>
  <si>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</si>
  <si>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</si>
  <si>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</si>
  <si>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</si>
  <si>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</si>
  <si>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</si>
  <si>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</si>
  <si>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</si>
  <si>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</si>
  <si>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</si>
  <si>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</si>
  <si>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</si>
  <si>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</si>
  <si>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</si>
  <si>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</si>
  <si>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</si>
  <si>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</si>
  <si>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</si>
  <si>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</si>
  <si>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</si>
  <si>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</si>
  <si>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</si>
  <si>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</si>
  <si>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</si>
  <si>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</si>
  <si>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</si>
  <si>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</si>
  <si>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</si>
  <si>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</si>
  <si>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</si>
  <si>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</si>
  <si>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</si>
  <si>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</si>
  <si>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</si>
  <si>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</si>
  <si>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</si>
  <si>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</si>
  <si>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</si>
  <si>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</si>
  <si>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</si>
  <si>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</si>
  <si>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</si>
  <si>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</si>
  <si>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</si>
  <si>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</si>
  <si>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</si>
  <si>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</si>
  <si>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</si>
  <si>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</si>
  <si>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</si>
  <si>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</si>
  <si>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</si>
  <si>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</si>
  <si>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</si>
  <si>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</si>
  <si>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</si>
  <si>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</si>
  <si>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</si>
  <si>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</si>
  <si>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</si>
  <si>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</si>
  <si>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</si>
  <si>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</si>
  <si>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</si>
  <si>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</si>
  <si>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</si>
  <si>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</si>
  <si>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</si>
  <si>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</si>
  <si>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</si>
  <si>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</si>
  <si>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</si>
  <si>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</si>
  <si>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</si>
  <si>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</si>
  <si>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</si>
  <si>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</si>
  <si>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</si>
  <si>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</si>
  <si>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</si>
  <si>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</si>
  <si>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</si>
  <si>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</si>
  <si>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</si>
  <si>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</si>
  <si>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</si>
  <si>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</si>
  <si>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</si>
  <si>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</si>
  <si>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</si>
  <si>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</si>
  <si>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</si>
  <si>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</si>
  <si>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</si>
  <si>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</si>
  <si>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</si>
  <si>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</si>
  <si>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</si>
  <si>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</si>
  <si>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</si>
  <si>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</si>
  <si>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</si>
  <si>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</si>
  <si>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</si>
  <si>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</si>
  <si>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</si>
  <si>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</si>
  <si>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</si>
  <si>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</si>
  <si>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</si>
  <si>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</si>
  <si>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</si>
  <si>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</si>
  <si>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</si>
  <si>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</si>
  <si>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</si>
  <si>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</si>
  <si>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</si>
  <si>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</si>
  <si>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</si>
  <si>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</si>
  <si>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</si>
  <si>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</si>
  <si>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</si>
  <si>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</si>
  <si>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</si>
  <si>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</si>
  <si>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</si>
  <si>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</si>
  <si>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</si>
  <si>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</si>
  <si>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</si>
  <si>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</si>
  <si>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</si>
  <si>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</si>
  <si>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</si>
  <si>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</si>
  <si>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</si>
  <si>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</si>
  <si>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</si>
  <si>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</si>
  <si>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</si>
  <si>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</si>
  <si>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</si>
  <si>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</si>
  <si>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</si>
  <si>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</si>
  <si>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</si>
  <si>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</si>
  <si>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</si>
  <si>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</si>
  <si>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</si>
  <si>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</si>
  <si>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</si>
  <si>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</si>
  <si>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</si>
  <si>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</si>
  <si>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</si>
  <si>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</si>
  <si>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</si>
  <si>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14.08.2019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</si>
</sst>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B115">
      <selection activeCell="AC106" sqref="AC10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190" t="s">
        <v>51</v>
      </c>
      <c r="AE5" s="61" t="s">
        <v>53</v>
      </c>
      <c r="AF5" s="188" t="s">
        <v>191</v>
      </c>
      <c r="AG5" s="190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91"/>
      <c r="AE6" s="60" t="s">
        <v>52</v>
      </c>
      <c r="AF6" s="189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2775459.06</v>
      </c>
      <c r="AG10" s="136">
        <f>AF10/AB10*100</f>
        <v>15.012554074504248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</f>
        <v>487743.9199999999</v>
      </c>
      <c r="AG11" s="119">
        <f>AF11/AB11*100</f>
        <v>4.8774391999999995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69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69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69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69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69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69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69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69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69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69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69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69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50244315.529999994</v>
      </c>
      <c r="AG51" s="118">
        <f t="shared" si="2"/>
        <v>59.4967821641459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11864606.579999998</v>
      </c>
      <c r="AG52" s="121">
        <f t="shared" si="2"/>
        <v>56.00133076601315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324175+336167+149658+420490+413155+499445+448055+420235</f>
        <v>3011380</v>
      </c>
      <c r="AG53" s="155">
        <f t="shared" si="2"/>
        <v>58.54116940815756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5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417685.71+3200+35760.98+34526</f>
        <v>491172.69</v>
      </c>
      <c r="AG55" s="155">
        <f t="shared" si="2"/>
        <v>56.41124267830481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45438.97+44255.69+37484.28+40935.59+44353.81+42750.1+40647.87+52921.26+44937.87+41673.6+57277.65+61528.78+51686.06+58295.5+52217.22+71034.32</f>
        <v>787438.5700000001</v>
      </c>
      <c r="AG56" s="155">
        <f t="shared" si="2"/>
        <v>49.5213238161122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5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7856435.8100000005</v>
      </c>
      <c r="AG58" s="121">
        <f t="shared" si="2"/>
        <v>66.69779349179066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159420+157905.51+548500+548500+573500+578543.2</f>
        <v>2566368.71</v>
      </c>
      <c r="AG59" s="155">
        <f t="shared" si="2"/>
        <v>68.09142972520061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5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186900+96800+90100+96800+186900</f>
        <v>657500</v>
      </c>
      <c r="AG61" s="155">
        <f t="shared" si="2"/>
        <v>69.21052631578948</v>
      </c>
    </row>
    <row r="62" spans="1:33" ht="13.5">
      <c r="A62" s="11"/>
      <c r="B62" s="182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50000+80000+80000+80000</f>
        <v>290000</v>
      </c>
      <c r="AG62" s="155">
        <f t="shared" si="2"/>
        <v>72.5</v>
      </c>
    </row>
    <row r="63" spans="1:37" ht="57" customHeight="1">
      <c r="A63" s="11"/>
      <c r="B63" s="182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5">
        <f t="shared" si="2"/>
        <v>81.57166086731304</v>
      </c>
      <c r="AI63" s="184"/>
      <c r="AJ63" s="184"/>
      <c r="AK63" s="184"/>
    </row>
    <row r="64" spans="1:33" ht="13.5">
      <c r="A64" s="11"/>
      <c r="B64" s="183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5">
        <f t="shared" si="2"/>
        <v>0</v>
      </c>
    </row>
    <row r="65" spans="1:33" ht="25.5">
      <c r="A65" s="11"/>
      <c r="B65" s="183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</f>
        <v>600675</v>
      </c>
      <c r="AG65" s="155">
        <f t="shared" si="2"/>
        <v>30.033749999999998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5">
        <f t="shared" si="2"/>
        <v>60.31424184540377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5">
        <f t="shared" si="2"/>
        <v>59.26158940397352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69">
        <f>35254.8+35009.29</f>
        <v>70264.09</v>
      </c>
      <c r="AG69" s="155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2861510.13</v>
      </c>
      <c r="AG70" s="121">
        <f t="shared" si="2"/>
        <v>57.561688853771095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943292.69+110239.17+42262.5+25763.97+117826.99+10236.13+29552.79+204138.26+1396.01+4215+78254.55</f>
        <v>1567178.0599999998</v>
      </c>
      <c r="AG71" s="155">
        <f t="shared" si="2"/>
        <v>51.48010866423146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5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14937.5+3286.25+67768.09+13945.14+18952.7+62004+18952.7+70935.29+19701.87+6615+74549.96+19701.87+76630.02+19701.87+72270.18+30661.48+86507.4+32099.9+25166.55</f>
        <v>734387.77</v>
      </c>
      <c r="AG73" s="155">
        <f t="shared" si="2"/>
        <v>55.79436652890051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5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26">
        <f>34298.08+7674.14+6618.18</f>
        <v>48590.4</v>
      </c>
      <c r="AG75" s="155">
        <f t="shared" si="2"/>
        <v>88.99992673455931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1096.45+1623.08+725.56+343.59+788.59+984.51+1022.12</f>
        <v>6583.9</v>
      </c>
      <c r="AG76" s="155">
        <f aca="true" t="shared" si="9" ref="AG76:AG117">AF76/AB76*100</f>
        <v>57.956866197183096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14420598.65</v>
      </c>
      <c r="AG77" s="121">
        <f t="shared" si="9"/>
        <v>59.03710729364583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192232.6+707168.71+288201.71</f>
        <v>1187603.02</v>
      </c>
      <c r="AG78" s="155">
        <f t="shared" si="9"/>
        <v>34.61057432540735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5">
        <f t="shared" si="9"/>
        <v>99.70927374301675</v>
      </c>
    </row>
    <row r="80" spans="1:33" ht="27.75" customHeight="1">
      <c r="A80" s="11"/>
      <c r="B80" s="22" t="s">
        <v>60</v>
      </c>
      <c r="AB80" s="159">
        <f>AC80+AD80</f>
        <v>20000000</v>
      </c>
      <c r="AC80" s="77">
        <v>20000000</v>
      </c>
      <c r="AD80" s="160"/>
      <c r="AE80" s="77"/>
      <c r="AF80" s="186">
        <f>2564498.56+788337.15+1768939.39+804063.36+592442.11+804063.36+804063.36+804063.36+1650061.44+1100040.96+378871.3+281153.28</f>
        <v>12340597.63</v>
      </c>
      <c r="AG80" s="161">
        <f>AF80/AB80*100</f>
        <v>61.70298815</v>
      </c>
    </row>
    <row r="81" spans="1:33" ht="51.75">
      <c r="A81" s="11"/>
      <c r="B81" s="158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5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2">
        <f t="shared" si="0"/>
        <v>994592.46</v>
      </c>
      <c r="AC82" s="162">
        <f>SUM(AC83:AC84)</f>
        <v>994592.46</v>
      </c>
      <c r="AD82" s="163"/>
      <c r="AE82" s="162"/>
      <c r="AF82" s="164">
        <f>AF83+AF84</f>
        <v>789504.98</v>
      </c>
      <c r="AG82" s="165">
        <f t="shared" si="9"/>
        <v>79.37974715794648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80937.24+20234.31+20234.31+23108.63+22431.99+23108.63+23108.63+23108.63+23108.63+23108.63+23968.48+23968.49+23968.48</f>
        <v>354395.07999999996</v>
      </c>
      <c r="AG83" s="155">
        <f t="shared" si="9"/>
        <v>63.38756205011242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5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10018504.73</v>
      </c>
      <c r="AG85" s="121">
        <f t="shared" si="9"/>
        <v>60.667850947450084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7">
        <f>6806669.74+69763.78+7408.62+85567.68+110059.99+350220.29+195200+52702.5+7248+426974.49+195200+116944.09+59272.36+353070.27+213500</f>
        <v>9049801.81</v>
      </c>
      <c r="AG86" s="155">
        <f t="shared" si="9"/>
        <v>60.79819474933532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7">
        <f>145332+51839.42+77926.65+65541.63+5958.33+61072.69+5595.78+29990.1+31120+19345.66+1273.54+112500+4692.72+4496.36</f>
        <v>616684.8799999999</v>
      </c>
      <c r="AG87" s="155">
        <f t="shared" si="9"/>
        <v>68.61874250462057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5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5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5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1296258.5300000003</v>
      </c>
      <c r="AG92" s="155">
        <f t="shared" si="9"/>
        <v>58.65346246587716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598673.81+461491.26+118552.34+62088.55+40022.22</f>
        <v>1280828.1800000002</v>
      </c>
      <c r="AG93" s="155">
        <f t="shared" si="9"/>
        <v>60.70192305413813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5">
        <f t="shared" si="9"/>
        <v>15.430349999999999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5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5">
        <f t="shared" si="9"/>
        <v>25.707606624651913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5">
        <f>622.33+331.71</f>
        <v>954.04</v>
      </c>
      <c r="AG100" s="155">
        <f t="shared" si="9"/>
        <v>38.5626515763945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5">
        <f>72.48+36.24</f>
        <v>108.72</v>
      </c>
      <c r="AG101" s="155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SUM(AF106:AF109)</f>
        <v>565202.15</v>
      </c>
      <c r="AG104" s="118">
        <f t="shared" si="9"/>
        <v>12.330374011195902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1273820</v>
      </c>
      <c r="AC105" s="70">
        <f>AC106+AC107</f>
        <v>893820</v>
      </c>
      <c r="AD105" s="23">
        <f>AD106+AD107+AD108</f>
        <v>190000</v>
      </c>
      <c r="AE105" s="23">
        <f>AE106+AE107+AE108</f>
        <v>190000</v>
      </c>
      <c r="AF105" s="23">
        <f>AF106+AF107+AF108</f>
        <v>565202.15</v>
      </c>
      <c r="AG105" s="121">
        <f t="shared" si="9"/>
        <v>44.37064498908794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109655.91+23259.68+27706.63+7350+18352.85+22641.26+10396+21237.21+24907.67+7350+20122.36+21974.45+7350+19995.93+8446.2+24606</f>
        <v>375352.15</v>
      </c>
      <c r="AG106" s="119">
        <f t="shared" si="9"/>
        <v>45.67328003699107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148">
        <v>189850</v>
      </c>
      <c r="AG108" s="119">
        <f t="shared" si="9"/>
        <v>99.92105263157895</v>
      </c>
    </row>
    <row r="109" spans="1:33" ht="25.5">
      <c r="A109" s="166" t="s">
        <v>175</v>
      </c>
      <c r="B109" s="170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7">
        <v>3500000</v>
      </c>
      <c r="AD109" s="109"/>
      <c r="AE109" s="109"/>
      <c r="AF109" s="147"/>
      <c r="AG109" s="121">
        <f t="shared" si="9"/>
        <v>0</v>
      </c>
    </row>
    <row r="110" spans="1:33" ht="135">
      <c r="A110" s="173" t="s">
        <v>184</v>
      </c>
      <c r="B110" s="174" t="s">
        <v>188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8">
        <f>AB111+AB112</f>
        <v>3572000</v>
      </c>
      <c r="AC110" s="178">
        <f>AC111+AC112</f>
        <v>3572000</v>
      </c>
      <c r="AD110" s="179"/>
      <c r="AE110" s="179"/>
      <c r="AF110" s="181">
        <f>AF111+AF112</f>
        <v>3450310.7</v>
      </c>
      <c r="AG110" s="118">
        <f t="shared" si="9"/>
        <v>96.59324468085106</v>
      </c>
    </row>
    <row r="111" spans="1:33" ht="64.5">
      <c r="A111" s="127" t="s">
        <v>131</v>
      </c>
      <c r="B111" s="177" t="s">
        <v>189</v>
      </c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2">
        <f>AC111</f>
        <v>2000000</v>
      </c>
      <c r="AC111" s="57">
        <v>2000000</v>
      </c>
      <c r="AD111" s="57"/>
      <c r="AE111" s="57"/>
      <c r="AF111" s="180">
        <f>325955+346726+306813+303945+272655+397627</f>
        <v>1953721</v>
      </c>
      <c r="AG111" s="119">
        <f t="shared" si="9"/>
        <v>97.68605000000001</v>
      </c>
    </row>
    <row r="112" spans="1:33" ht="64.5">
      <c r="A112" s="127" t="s">
        <v>185</v>
      </c>
      <c r="B112" s="177" t="s">
        <v>190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2">
        <f>AC112</f>
        <v>1572000</v>
      </c>
      <c r="AC112" s="57">
        <v>1572000</v>
      </c>
      <c r="AD112" s="57"/>
      <c r="AE112" s="57"/>
      <c r="AF112" s="180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6" t="s">
        <v>74</v>
      </c>
      <c r="C113" s="168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8">
        <f>AC114</f>
        <v>16829251.08</v>
      </c>
      <c r="AD113" s="157"/>
      <c r="AE113" s="69"/>
      <c r="AF113" s="156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67393840.48</v>
      </c>
      <c r="AG117" s="154">
        <f t="shared" si="9"/>
        <v>42.52567649132382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67393840.48</v>
      </c>
      <c r="AG121" s="118">
        <f>AF121/AB121*100</f>
        <v>42.44532717871686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2019-08-13T05:04:54Z</cp:lastPrinted>
  <dcterms:created xsi:type="dcterms:W3CDTF">2014-01-17T10:52:16Z</dcterms:created>
  <dcterms:modified xsi:type="dcterms:W3CDTF">2019-08-14T09:33:30Z</dcterms:modified>
  <cp:category/>
  <cp:version/>
  <cp:contentType/>
  <cp:contentStatus/>
</cp:coreProperties>
</file>